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D348B381-C7B4-4E7C-9973-052521AE1A88}" xr6:coauthVersionLast="45" xr6:coauthVersionMax="45" xr10:uidLastSave="{00000000-0000-0000-0000-000000000000}"/>
  <bookViews>
    <workbookView xWindow="-120" yWindow="-120" windowWidth="24240" windowHeight="13140" xr2:uid="{1429809C-9C5C-49D7-A3E0-F30702C887E7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7" i="1"/>
  <c r="F18" i="1"/>
  <c r="F24" i="1"/>
  <c r="F25" i="1" s="1"/>
  <c r="F30" i="1"/>
  <c r="F29" i="1" s="1"/>
  <c r="F31" i="1"/>
  <c r="F32" i="1"/>
  <c r="F33" i="1"/>
  <c r="F34" i="1"/>
  <c r="F35" i="1"/>
  <c r="F36" i="1"/>
  <c r="F37" i="1"/>
  <c r="F40" i="1"/>
  <c r="F41" i="1"/>
  <c r="F39" i="1" s="1"/>
  <c r="F42" i="1"/>
  <c r="F44" i="1"/>
  <c r="F45" i="1"/>
  <c r="F43" i="1" s="1"/>
  <c r="F264" i="1" s="1"/>
  <c r="F46" i="1"/>
  <c r="F48" i="1"/>
  <c r="F49" i="1"/>
  <c r="F47" i="1" s="1"/>
  <c r="F265" i="1" s="1"/>
  <c r="F50" i="1"/>
  <c r="F51" i="1"/>
  <c r="F52" i="1"/>
  <c r="F67" i="1"/>
  <c r="F61" i="1" s="1"/>
  <c r="F69" i="1"/>
  <c r="F71" i="1"/>
  <c r="F79" i="1"/>
  <c r="F81" i="1"/>
  <c r="F80" i="1" s="1"/>
  <c r="F82" i="1"/>
  <c r="F84" i="1"/>
  <c r="F85" i="1"/>
  <c r="F83" i="1" s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98" i="1" s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6" i="1" s="1"/>
  <c r="F115" i="1" s="1"/>
  <c r="F114" i="1" s="1"/>
  <c r="F118" i="1"/>
  <c r="F119" i="1"/>
  <c r="F120" i="1"/>
  <c r="F121" i="1"/>
  <c r="F122" i="1"/>
  <c r="F124" i="1"/>
  <c r="F123" i="1" s="1"/>
  <c r="F125" i="1"/>
  <c r="F126" i="1"/>
  <c r="F128" i="1"/>
  <c r="F127" i="1" s="1"/>
  <c r="F129" i="1"/>
  <c r="F131" i="1"/>
  <c r="F132" i="1"/>
  <c r="F130" i="1" s="1"/>
  <c r="F133" i="1"/>
  <c r="F137" i="1"/>
  <c r="F136" i="1" s="1"/>
  <c r="F135" i="1" s="1"/>
  <c r="F134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5" i="1"/>
  <c r="F154" i="1" s="1"/>
  <c r="F153" i="1" s="1"/>
  <c r="F156" i="1"/>
  <c r="F157" i="1"/>
  <c r="F158" i="1"/>
  <c r="F159" i="1"/>
  <c r="F162" i="1"/>
  <c r="F163" i="1"/>
  <c r="F164" i="1"/>
  <c r="F165" i="1"/>
  <c r="F161" i="1" s="1"/>
  <c r="F160" i="1" s="1"/>
  <c r="F166" i="1"/>
  <c r="F167" i="1"/>
  <c r="F168" i="1"/>
  <c r="F169" i="1"/>
  <c r="F172" i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 s="1"/>
  <c r="F217" i="1"/>
  <c r="F218" i="1"/>
  <c r="F220" i="1"/>
  <c r="F222" i="1" s="1"/>
  <c r="F227" i="1"/>
  <c r="F230" i="1"/>
  <c r="F236" i="1"/>
  <c r="F239" i="1" s="1"/>
  <c r="F237" i="1"/>
  <c r="F238" i="1"/>
  <c r="F247" i="1"/>
  <c r="F257" i="1" s="1"/>
  <c r="F255" i="1"/>
  <c r="F271" i="1"/>
  <c r="F273" i="1"/>
  <c r="F272" i="1" s="1"/>
  <c r="F274" i="1"/>
  <c r="F275" i="1"/>
  <c r="F276" i="1"/>
  <c r="F277" i="1"/>
  <c r="F278" i="1"/>
  <c r="F284" i="1"/>
  <c r="F285" i="1" s="1"/>
  <c r="F175" i="1" s="1"/>
  <c r="F152" i="1" l="1"/>
  <c r="F28" i="1"/>
  <c r="F97" i="1"/>
  <c r="F78" i="1"/>
  <c r="F174" i="1"/>
  <c r="F279" i="1"/>
  <c r="F38" i="1"/>
  <c r="F263" i="1"/>
  <c r="F177" i="1" l="1"/>
  <c r="F266" i="1"/>
  <c r="F179" i="1"/>
  <c r="F180" i="1" l="1"/>
  <c r="F178" i="1"/>
  <c r="F181" i="1" s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<sst xmlns="http://schemas.openxmlformats.org/spreadsheetml/2006/main" count="634" uniqueCount="409">
  <si>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</si>
  <si>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</si>
  <si>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</si>
  <si>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</si>
  <si>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</si>
  <si>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</si>
  <si>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</si>
  <si>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</si>
  <si>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</si>
  <si>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</si>
  <si>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</si>
  <si>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</si>
  <si>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</si>
  <si>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</si>
  <si>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</si>
  <si>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</si>
  <si>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</si>
  <si>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</si>
  <si>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</si>
  <si>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</si>
  <si>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</si>
  <si>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</si>
  <si>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</si>
  <si>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</si>
  <si>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</si>
  <si>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</si>
  <si>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</si>
  <si>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</si>
  <si>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</si>
  <si>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</si>
  <si>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</si>
  <si>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</si>
  <si>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</si>
  <si>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</si>
  <si>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</si>
  <si>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</si>
  <si>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</si>
  <si>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</si>
  <si>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</si>
  <si>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</si>
  <si>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</si>
  <si>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</si>
  <si>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</si>
  <si>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</si>
  <si>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</si>
  <si>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</si>
  <si>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</si>
  <si>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</si>
  <si>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</si>
  <si>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</si>
  <si>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</si>
  <si>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</si>
  <si>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</si>
  <si>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</si>
  <si>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</si>
  <si>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</si>
  <si>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</si>
  <si>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</si>
  <si>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</si>
  <si>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</si>
  <si>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</si>
  <si>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</si>
  <si>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</si>
  <si>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</si>
  <si>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</si>
  <si>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</si>
  <si>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</si>
  <si>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</si>
  <si>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</si>
  <si>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</si>
  <si>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</si>
  <si>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</si>
  <si>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</si>
  <si>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</si>
  <si>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</si>
  <si>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</si>
  <si>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</si>
  <si>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</si>
  <si>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</si>
  <si>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</si>
  <si>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</si>
  <si>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</si>
  <si>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</si>
  <si>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</si>
  <si>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</si>
  <si>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</si>
  <si>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</si>
  <si>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</si>
  <si>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</si>
  <si>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</si>
  <si>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</si>
  <si>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</si>
  <si>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</si>
  <si>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</si>
  <si>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</si>
  <si>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</si>
  <si>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</si>
  <si>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</si>
  <si>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</si>
  <si>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</si>
  <si>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</si>
  <si>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</si>
  <si>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</si>
  <si>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</si>
  <si>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</si>
  <si>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</si>
  <si>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</si>
  <si>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</si>
  <si>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</si>
  <si>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</si>
  <si>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</si>
  <si>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</si>
  <si>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</si>
  <si>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</si>
  <si>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</si>
  <si>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</si>
  <si>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</si>
  <si>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</si>
  <si>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</si>
  <si>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</si>
  <si>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</si>
  <si>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</si>
  <si>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</si>
  <si>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</si>
  <si>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</si>
  <si>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</si>
  <si>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</si>
  <si>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</si>
  <si>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</si>
  <si>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</si>
  <si>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</si>
  <si>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</si>
  <si>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</si>
  <si>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</si>
  <si>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</si>
  <si>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</si>
  <si>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</si>
  <si>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</si>
  <si>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</si>
  <si>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</si>
  <si>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</si>
  <si>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</si>
  <si>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</si>
  <si>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</si>
  <si>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</si>
  <si>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</si>
  <si>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</si>
  <si>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</si>
  <si>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</si>
  <si>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</si>
  <si>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</si>
  <si>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</si>
  <si>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</si>
  <si>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</si>
  <si>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</si>
  <si>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</si>
  <si>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</si>
  <si>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</si>
  <si>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</si>
  <si>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</si>
  <si>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</si>
  <si>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</si>
  <si>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</si>
  <si>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</si>
  <si>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</si>
  <si>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</si>
  <si>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</si>
  <si>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</si>
  <si>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</si>
  <si>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</si>
  <si>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</si>
  <si>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</si>
  <si>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</si>
  <si>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</si>
  <si>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</si>
  <si>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</si>
  <si>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</si>
  <si>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</si>
  <si>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</si>
  <si>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</si>
  <si>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</si>
  <si>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</si>
  <si>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</si>
  <si>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</si>
  <si>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</si>
  <si>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</si>
  <si>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</si>
  <si>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</si>
  <si>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</si>
  <si>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</si>
  <si>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</si>
  <si>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</si>
  <si>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</si>
  <si>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</si>
  <si>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</si>
  <si>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</si>
  <si>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</si>
  <si>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</si>
  <si>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</si>
  <si>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</si>
  <si>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</si>
  <si>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</si>
  <si>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</si>
  <si>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</si>
  <si>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</si>
  <si>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</si>
  <si>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</si>
  <si>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</si>
  <si>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</si>
  <si>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</si>
  <si>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</si>
  <si>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</si>
  <si>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</si>
  <si>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</si>
  <si>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</si>
  <si>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</si>
  <si>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</si>
  <si>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</si>
  <si>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</si>
  <si>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</si>
  <si>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</si>
  <si>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</si>
  <si>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</si>
  <si>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</si>
  <si>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</si>
  <si>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</si>
  <si>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</si>
  <si>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</si>
  <si>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</si>
  <si>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</si>
  <si>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</si>
  <si>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</si>
  <si>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</si>
  <si>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</si>
  <si>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</si>
  <si>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</si>
  <si>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</si>
  <si>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</si>
  <si>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</si>
  <si>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</si>
  <si>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</si>
  <si>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</si>
  <si>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</si>
  <si>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</si>
  <si>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</si>
  <si>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</si>
  <si>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</si>
  <si>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</si>
  <si>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</si>
  <si>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</si>
  <si>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</si>
  <si>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</si>
  <si>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</si>
  <si>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</si>
  <si>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</si>
  <si>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</si>
  <si>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</si>
  <si>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</si>
  <si>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</si>
  <si>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</si>
  <si>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</si>
  <si>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</si>
  <si>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</si>
  <si>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</si>
  <si>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</si>
  <si>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</si>
  <si>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</si>
  <si>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</si>
  <si>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</si>
  <si>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</si>
  <si>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</si>
  <si>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</si>
  <si>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</si>
  <si>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</si>
  <si>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</si>
  <si>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</si>
  <si>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</si>
  <si>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</si>
  <si>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</si>
  <si>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</si>
  <si>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</si>
  <si>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</si>
  <si>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</si>
  <si>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</si>
  <si>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</si>
  <si>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</si>
  <si>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</si>
  <si>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</si>
  <si>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</si>
  <si>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</si>
  <si>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</si>
  <si>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</si>
  <si>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</si>
  <si>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</si>
  <si>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</si>
  <si>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</si>
  <si>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</si>
  <si>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</si>
  <si>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</si>
  <si>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</si>
  <si>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</si>
  <si>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</si>
  <si>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</si>
  <si>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</si>
  <si>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</si>
  <si>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</si>
  <si>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</si>
  <si>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</si>
  <si>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</si>
  <si>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</si>
  <si>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</si>
  <si>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</si>
  <si>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</si>
  <si>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</si>
  <si>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</si>
  <si>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</si>
  <si>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</si>
  <si>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</si>
  <si>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</si>
  <si>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</si>
  <si>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</si>
  <si>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</si>
  <si>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</si>
  <si>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</si>
  <si>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</si>
  <si>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</si>
  <si>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</si>
  <si>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</si>
  <si>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</si>
  <si>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</si>
  <si>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</si>
  <si>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</si>
  <si>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</si>
  <si>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</si>
  <si>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</si>
  <si>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</si>
  <si>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</si>
  <si>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</si>
  <si>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</si>
  <si>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</si>
  <si>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</si>
  <si>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</si>
  <si>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</si>
  <si>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</si>
  <si>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</si>
  <si>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</si>
  <si>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</si>
  <si>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</si>
  <si>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</si>
  <si>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</si>
  <si>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</si>
  <si>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</si>
  <si>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</si>
  <si>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</si>
  <si>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</si>
  <si>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</si>
  <si>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</si>
  <si>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</si>
  <si>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</si>
  <si>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</si>
  <si>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</si>
  <si>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</si>
  <si>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</si>
  <si>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</si>
  <si>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</si>
  <si>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</si>
  <si>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</si>
  <si>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</si>
  <si>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</si>
  <si>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</si>
  <si>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</si>
  <si>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</si>
  <si>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</si>
  <si>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</si>
  <si>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</si>
  <si>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</si>
  <si>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</si>
  <si>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</si>
  <si>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</si>
  <si>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</si>
  <si>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</si>
  <si>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</si>
  <si>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</si>
  <si>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</si>
  <si>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</si>
  <si>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</si>
  <si>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</si>
  <si>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</si>
  <si>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</si>
  <si>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</si>
  <si>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</si>
  <si>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</si>
  <si>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</si>
  <si>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</si>
  <si>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</si>
  <si>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</si>
  <si>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Isabela Coutinho Neiva</t>
  </si>
  <si>
    <t>HMR COVID - Dra. Mercês Pontes Cunha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</si>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</sst>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name val="Arial"/>
      <family val="2"/>
      <charset val="1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6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A3A0AE0B-C509-4815-90A4-5DD5219DA67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4B231AD9-11AE-4F1B-8FA7-B00D794B37D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728DE50D-677A-48F5-909F-E35A017D95C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HMR/PRESTA&#199;&#195;O%20DE%20CONTAS/DEZEMBRO.2021/HMR%20-%20COVID/CGM/1%203%202%20PCF%20COVID%20122021%20-%20REV%2007%20editada%20em%2009.12.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 - Dra. Mercês Pontes Cunha</v>
          </cell>
          <cell r="Q3" t="str">
            <v>Sociedade Pernambucana de Combate ao Cânce -HCP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UPAE- Arruda - Deputado Antônio Luiz Filho</v>
          </cell>
          <cell r="Q4" t="str">
            <v>Sociedade Pernambucana de Combate ao Cânce -HCP GESTÃO</v>
          </cell>
          <cell r="R4">
            <v>10894988000567</v>
          </cell>
          <cell r="S4">
            <v>42552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HECPI - AMBULATÓRIO - Novo</v>
          </cell>
          <cell r="Q5" t="str">
            <v>Fundação Professor Martiniano Fernades - IMIP</v>
          </cell>
          <cell r="R5">
            <v>9039774001822</v>
          </cell>
          <cell r="S5" t="str">
            <v>SET/2020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COVID</v>
          </cell>
          <cell r="Q6" t="str">
            <v>Fundação Professor Martiniano Fernades - IMIP</v>
          </cell>
          <cell r="R6">
            <v>9039744000194</v>
          </cell>
          <cell r="S6">
            <v>44256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HOSPITAL PROV. DO RECIFE 3 - UNID.IMBIRIBEIRA</v>
          </cell>
          <cell r="Q7" t="str">
            <v>INSTITUTO HUMANIZE DE ASSISTENCIA E REPONSABILIDADE SOCIAL</v>
          </cell>
          <cell r="R7">
            <v>28399030000212</v>
          </cell>
          <cell r="S7">
            <v>43891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2 - UNID.COELHOS</v>
          </cell>
          <cell r="Q8" t="str">
            <v>Fundação Professor Martiniano Fernades - IMIP</v>
          </cell>
          <cell r="R8">
            <v>9039744000194</v>
          </cell>
          <cell r="S8">
            <v>43922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PROVISÓRIO - UNIDADE AURORA</v>
          </cell>
          <cell r="Q9" t="str">
            <v>Sociedade Pernambucana de Combate ao Cânce -HCP GESTÃO</v>
          </cell>
          <cell r="R9" t="str">
            <v>108949880008-00</v>
          </cell>
          <cell r="S9">
            <v>43922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HECPI - AMBULATÓRIO Anigo</v>
          </cell>
          <cell r="Q10" t="str">
            <v>Fundação Professor Martiniano Fernades - IMIP</v>
          </cell>
          <cell r="R10">
            <v>9039744000194</v>
          </cell>
          <cell r="S10" t="str">
            <v>Setembro/2020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0</v>
          </cell>
        </row>
        <row r="65">
          <cell r="C65">
            <v>0</v>
          </cell>
        </row>
      </sheetData>
      <sheetData sheetId="4">
        <row r="6">
          <cell r="B6" t="str">
            <v>Ativos</v>
          </cell>
          <cell r="D6">
            <v>0</v>
          </cell>
          <cell r="F6">
            <v>0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5338.8</v>
          </cell>
          <cell r="F9">
            <v>320.2432</v>
          </cell>
          <cell r="G9">
            <v>53.38</v>
          </cell>
        </row>
        <row r="10">
          <cell r="D10">
            <v>0</v>
          </cell>
          <cell r="F10">
            <v>0</v>
          </cell>
        </row>
        <row r="12">
          <cell r="D12">
            <v>0</v>
          </cell>
          <cell r="F12">
            <v>0</v>
          </cell>
          <cell r="H12">
            <v>0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472.74959999999999</v>
          </cell>
        </row>
        <row r="97">
          <cell r="D97">
            <v>59.09</v>
          </cell>
        </row>
        <row r="100">
          <cell r="C100">
            <v>0</v>
          </cell>
        </row>
      </sheetData>
      <sheetData sheetId="5">
        <row r="17">
          <cell r="C17" t="str">
            <v/>
          </cell>
        </row>
      </sheetData>
      <sheetData sheetId="6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7">
        <row r="1">
          <cell r="Y1">
            <v>0</v>
          </cell>
        </row>
        <row r="2">
          <cell r="Y2">
            <v>3418.6099999999997</v>
          </cell>
        </row>
        <row r="3">
          <cell r="Y3">
            <v>1155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390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>4.3.1. Taxa de Manutenção de Conta</v>
          </cell>
          <cell r="N11">
            <v>195</v>
          </cell>
        </row>
        <row r="12">
          <cell r="D12" t="str">
            <v>4.3.1. Taxa de Manutenção de Conta</v>
          </cell>
          <cell r="N12">
            <v>195</v>
          </cell>
        </row>
        <row r="102">
          <cell r="Q102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185295.49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169298.46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820AB-96DD-4316-8381-2612443606F6}">
  <sheetPr>
    <tabColor rgb="FFFFFF00"/>
  </sheetPr>
  <dimension ref="A1:BB493"/>
  <sheetViews>
    <sheetView showGridLines="0" tabSelected="1" topLeftCell="C109" zoomScale="90" zoomScaleNormal="90" workbookViewId="0">
      <selection activeCell="F18" sqref="F18:G18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408</v>
      </c>
      <c r="E1" s="23"/>
      <c r="F1" s="115" t="s">
        <v>407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406</v>
      </c>
      <c r="E2" s="13"/>
      <c r="F2" s="114" t="s">
        <v>405</v>
      </c>
      <c r="G2" s="114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1" t="s">
        <v>402</v>
      </c>
      <c r="F4" s="190">
        <v>44531</v>
      </c>
      <c r="G4" s="189">
        <v>5</v>
      </c>
      <c r="H4" s="2"/>
      <c r="I4" s="186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 x14ac:dyDescent="0.2">
      <c r="A5" s="6"/>
      <c r="B5" s="5"/>
      <c r="C5" s="108"/>
      <c r="E5" s="188"/>
      <c r="F5" s="187"/>
      <c r="G5" s="187"/>
      <c r="H5" s="2"/>
      <c r="I5" s="186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 x14ac:dyDescent="0.2">
      <c r="A6" s="6"/>
      <c r="B6" s="5"/>
      <c r="C6" s="104" t="s">
        <v>399</v>
      </c>
      <c r="D6" s="27"/>
      <c r="E6" s="185" t="s">
        <v>78</v>
      </c>
      <c r="F6" s="184" t="s">
        <v>398</v>
      </c>
      <c r="G6" s="183" t="s">
        <v>0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2" t="s">
        <v>397</v>
      </c>
      <c r="D7" s="19"/>
      <c r="E7" s="181" t="s">
        <v>396</v>
      </c>
      <c r="F7" s="180" t="s">
        <v>395</v>
      </c>
      <c r="G7" s="179" t="str">
        <f>IFERROR(VLOOKUP($C$7,'[1]DADOS (OCULTAR)'!$P$3:$R$56,3,0),"")</f>
        <v/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/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 t="str">
        <f>IFERROR(VLOOKUP(C7,'[1]DADOS (OCULTAR)'!P3:S56,4,0),"")</f>
        <v/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56"/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56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56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56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56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56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0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56">
        <f>993.59+520.61</f>
        <v>1514.2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/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56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56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56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56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1514.2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1514.2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7"/>
      <c r="E26" s="67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10817.872800000001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4573.6099999999997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3418.6099999999997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0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3418.6099999999997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0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1155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'[1]MEM.CÁLC.FP.'!$D$96</f>
        <v>472.74959999999999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>
        <f>IF(G6="SIM","",'[1]MEM.CÁLC.FP.'!$D$97)</f>
        <v>59.09</v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'[1]MEM.CÁLC.FP.'!$C$100</f>
        <v>0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5712.4232000000002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0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0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0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>
        <f>IF(G6="SIM","",SUM('[1]MEM.CÁLC.FP.'!G6:G7))</f>
        <v>0</v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5712.4232000000002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5338.8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320.2432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>
        <f>IF(G6="SIM","",SUM('[1]MEM.CÁLC.FP.'!G9:G10))</f>
        <v>53.38</v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0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0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0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>
        <f>IF(G6="SIM","",SUM('[1]MEM.CÁLC.FP.'!G12:G15))</f>
        <v>0</v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0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0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56">
        <v>0</v>
      </c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56">
        <v>0</v>
      </c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56">
        <v>0</v>
      </c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56">
        <v>0</v>
      </c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56">
        <v>0</v>
      </c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56">
        <v>0</v>
      </c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5">
        <v>0</v>
      </c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56">
        <v>0</v>
      </c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0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56">
        <v>0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56">
        <v>0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56">
        <v>0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56">
        <v>0</v>
      </c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56">
        <v>0</v>
      </c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0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56">
        <v>0</v>
      </c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0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56">
        <v>0</v>
      </c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2">
        <v>0</v>
      </c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2">
        <v>0</v>
      </c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2">
        <v>0</v>
      </c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2">
        <v>0</v>
      </c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56">
        <v>0</v>
      </c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56">
        <v>0</v>
      </c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390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0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0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0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0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390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390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0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7"/>
      <c r="F92" s="110">
        <f>$F$4</f>
        <v>44531</v>
      </c>
      <c r="G92" s="144">
        <f>IF(G4=0,"",G4)</f>
        <v>5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HMR COVID - Dra. Mercês Pontes Cunha</v>
      </c>
      <c r="D95" s="27"/>
      <c r="E95" s="141" t="str">
        <f>IF(E7=0,"",E7)</f>
        <v>Isabela Coutinho Neiva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0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0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0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0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0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0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0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0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0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0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0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0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0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0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0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0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0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0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0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0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0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0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0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0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0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0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0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0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0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0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0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0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0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0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0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0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0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0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0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0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0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0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0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0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0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0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0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56"/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56"/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56"/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0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11207.872800000001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-9693.6728000000003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F262-F263-F264-F265</f>
        <v>-4586.4032000000007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6621.4696000000004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-5107.2695999999996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56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 t="str">
        <f>[1]Turnover!C17</f>
        <v/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7"/>
      <c r="F192" s="110">
        <f>$F$4</f>
        <v>44531</v>
      </c>
      <c r="G192" s="109">
        <f>IF(G4=0,"",G4)</f>
        <v>5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HMR COVID - Dra. Mercês Pontes Cunha</v>
      </c>
      <c r="D195" s="27"/>
      <c r="E195" s="101" t="str">
        <f>IF(E7=0,"",E7)</f>
        <v>Isabela Coutinho Neiva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7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3" t="s">
        <v>33</v>
      </c>
      <c r="D200" s="21"/>
      <c r="E200" s="27"/>
      <c r="F200" s="56"/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3" t="s">
        <v>74</v>
      </c>
      <c r="D201" s="21"/>
      <c r="E201" s="27"/>
      <c r="F201" s="56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3" t="s">
        <v>73</v>
      </c>
      <c r="D202" s="21"/>
      <c r="E202" s="27"/>
      <c r="F202" s="56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3" t="s">
        <v>33</v>
      </c>
      <c r="D207" s="21"/>
      <c r="E207" s="27"/>
      <c r="F207" s="56">
        <v>20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3" t="s">
        <v>74</v>
      </c>
      <c r="D208" s="21"/>
      <c r="E208" s="27"/>
      <c r="F208" s="28">
        <f>'[1]RELAÇÃO DESPESA PAGA'!$O$2</f>
        <v>185295.49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3" t="s">
        <v>73</v>
      </c>
      <c r="D209" s="21"/>
      <c r="E209" s="27"/>
      <c r="F209" s="56">
        <v>185295.49</v>
      </c>
      <c r="G209" s="19"/>
      <c r="H209" s="61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20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90"/>
      <c r="G212" s="89"/>
      <c r="H212" s="76"/>
      <c r="I212" s="75"/>
      <c r="J212" s="75"/>
      <c r="K212" s="7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3" t="s">
        <v>33</v>
      </c>
      <c r="D215" s="21"/>
      <c r="E215" s="27"/>
      <c r="F215" s="56">
        <v>875830.61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3" t="s">
        <v>70</v>
      </c>
      <c r="D216" s="21"/>
      <c r="E216" s="27"/>
      <c r="F216" s="56">
        <v>12441.87</v>
      </c>
      <c r="G216" s="19"/>
      <c r="H216" s="61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3" t="s">
        <v>69</v>
      </c>
      <c r="D217" s="21"/>
      <c r="E217" s="27"/>
      <c r="F217" s="28">
        <f>'[1]RELAÇÃO DESPESA PAGA'!$S$22+'[1]RELAÇÃO DESPESA PAGA'!S31</f>
        <v>169298.46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3" t="s">
        <v>67</v>
      </c>
      <c r="D218" s="21"/>
      <c r="E218" s="27"/>
      <c r="F218" s="28">
        <f>F18+F19</f>
        <v>1514.2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3" t="s">
        <v>65</v>
      </c>
      <c r="D219" s="21"/>
      <c r="E219" s="27"/>
      <c r="F219" s="56">
        <v>11.17</v>
      </c>
      <c r="G219" s="19"/>
      <c r="H219" s="61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1034190.2299999999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3"/>
      <c r="D221" s="53"/>
      <c r="E221" s="53"/>
      <c r="F221" s="52"/>
      <c r="G221" s="7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1034210.2299999999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2"/>
      <c r="D223" s="91"/>
      <c r="E223" s="91"/>
      <c r="F223" s="90"/>
      <c r="G223" s="89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2"/>
      <c r="D224" s="91"/>
      <c r="E224" s="91"/>
      <c r="F224" s="90"/>
      <c r="G224" s="89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1"/>
      <c r="B225" s="5"/>
      <c r="C225" s="34" t="s">
        <v>62</v>
      </c>
      <c r="D225" s="53"/>
      <c r="E225" s="53"/>
      <c r="F225" s="52"/>
      <c r="G225" s="7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8" t="s">
        <v>61</v>
      </c>
      <c r="F226" s="87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3" t="s">
        <v>60</v>
      </c>
      <c r="D227" s="21"/>
      <c r="E227" s="83"/>
      <c r="F227" s="86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3" t="s">
        <v>59</v>
      </c>
      <c r="D228" s="21"/>
      <c r="E228" s="83"/>
      <c r="F228" s="85"/>
      <c r="G228" s="64"/>
      <c r="H228" s="61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4" t="s">
        <v>58</v>
      </c>
      <c r="D229" s="23"/>
      <c r="E229" s="83"/>
      <c r="F229" s="85"/>
      <c r="G229" s="64"/>
      <c r="H229" s="61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4" t="s">
        <v>57</v>
      </c>
      <c r="D230" s="23"/>
      <c r="E230" s="83"/>
      <c r="F230" s="82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1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80"/>
      <c r="D232" s="49"/>
      <c r="E232" s="49"/>
      <c r="F232" s="49"/>
      <c r="G232" s="48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</row>
    <row r="233" spans="1:54" ht="18" customHeight="1" x14ac:dyDescent="0.2">
      <c r="A233" s="6"/>
      <c r="B233" s="5"/>
      <c r="C233" s="79"/>
      <c r="D233" s="78"/>
      <c r="E233" s="78"/>
      <c r="F233" s="78"/>
      <c r="G233" s="77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3" t="s">
        <v>53</v>
      </c>
      <c r="D236" s="21"/>
      <c r="E236" s="27"/>
      <c r="F236" s="28">
        <f>'[1]SALDO DE ESTOQUE'!C30</f>
        <v>0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3" t="s">
        <v>52</v>
      </c>
      <c r="D237" s="21"/>
      <c r="E237" s="27"/>
      <c r="F237" s="28">
        <f>'[1]SALDO DE ESTOQUE'!C65</f>
        <v>0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3" t="s">
        <v>51</v>
      </c>
      <c r="D238" s="21"/>
      <c r="E238" s="27"/>
      <c r="F238" s="72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0</v>
      </c>
      <c r="G239" s="27"/>
      <c r="H239" s="40" t="s">
        <v>48</v>
      </c>
      <c r="I239" s="1"/>
      <c r="J239" s="1"/>
      <c r="K239" s="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</row>
    <row r="240" spans="1:54" ht="18" customHeight="1" x14ac:dyDescent="0.2">
      <c r="A240" s="6"/>
      <c r="B240" s="5"/>
      <c r="C240" s="70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9" t="s">
        <v>47</v>
      </c>
      <c r="D241" s="67"/>
      <c r="E241" s="67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8" t="s">
        <v>46</v>
      </c>
      <c r="D242" s="67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3" t="s">
        <v>45</v>
      </c>
      <c r="D244" s="21"/>
      <c r="E244" s="27"/>
      <c r="F244" s="62"/>
      <c r="G244" s="19"/>
      <c r="H244" s="61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6" t="s">
        <v>44</v>
      </c>
      <c r="D245" s="25"/>
      <c r="E245" s="23"/>
      <c r="F245" s="65"/>
      <c r="G245" s="64"/>
      <c r="H245" s="61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3" t="s">
        <v>43</v>
      </c>
      <c r="D246" s="21"/>
      <c r="E246" s="27"/>
      <c r="F246" s="62"/>
      <c r="G246" s="19"/>
      <c r="H246" s="61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0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60"/>
      <c r="D248" s="60"/>
      <c r="E248" s="60"/>
      <c r="F248" s="59"/>
      <c r="G248" s="59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8" t="s">
        <v>42</v>
      </c>
      <c r="D249" s="67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3" t="s">
        <v>41</v>
      </c>
      <c r="D251" s="21"/>
      <c r="E251" s="27"/>
      <c r="F251" s="62"/>
      <c r="G251" s="19"/>
      <c r="H251" s="61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3" t="s">
        <v>40</v>
      </c>
      <c r="D252" s="21"/>
      <c r="E252" s="27"/>
      <c r="F252" s="62"/>
      <c r="G252" s="19"/>
      <c r="H252" s="61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6" t="s">
        <v>39</v>
      </c>
      <c r="D253" s="25"/>
      <c r="E253" s="23"/>
      <c r="F253" s="65"/>
      <c r="G253" s="64"/>
      <c r="H253" s="61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3" t="s">
        <v>38</v>
      </c>
      <c r="D254" s="21"/>
      <c r="E254" s="27"/>
      <c r="F254" s="62"/>
      <c r="G254" s="19"/>
      <c r="H254" s="61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0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60"/>
      <c r="D256" s="60"/>
      <c r="E256" s="60"/>
      <c r="F256" s="59"/>
      <c r="G256" s="59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0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8" t="s">
        <v>33</v>
      </c>
      <c r="D261" s="49"/>
      <c r="E261" s="48"/>
      <c r="F261" s="57">
        <v>353617.78</v>
      </c>
      <c r="G261" s="46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56">
        <v>1126.02</v>
      </c>
      <c r="G262" s="19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0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5712.4232000000002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0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349031.37680000003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/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0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0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pFv/ETlcdHdf8DqPnni22eDJZ+1haRFm7e4CXngTmSI67yEoOn03OQkOH3E8Vm5uD3G7X04MsE1xge5AOG8prQ==" saltValue="jBB5LE2ufM5DqxFbdnNApQ==" spinCount="100000" sheet="1" objects="1" scenarios="1"/>
  <mergeCells count="511">
    <mergeCell ref="F162:G162"/>
    <mergeCell ref="F163:G163"/>
    <mergeCell ref="F164:G164"/>
    <mergeCell ref="F165:G165"/>
    <mergeCell ref="F166:G166"/>
    <mergeCell ref="F152:G152"/>
    <mergeCell ref="F153:G153"/>
    <mergeCell ref="F154:G154"/>
    <mergeCell ref="F155:G155"/>
    <mergeCell ref="F156:G156"/>
    <mergeCell ref="F147:G147"/>
    <mergeCell ref="F148:G148"/>
    <mergeCell ref="F149:G149"/>
    <mergeCell ref="F150:G150"/>
    <mergeCell ref="F151:G151"/>
    <mergeCell ref="F161:G161"/>
    <mergeCell ref="F157:G157"/>
    <mergeCell ref="F158:G158"/>
    <mergeCell ref="F159:G159"/>
    <mergeCell ref="F160:G160"/>
    <mergeCell ref="F141:G141"/>
    <mergeCell ref="F142:G142"/>
    <mergeCell ref="F143:G143"/>
    <mergeCell ref="F144:G144"/>
    <mergeCell ref="F145:G145"/>
    <mergeCell ref="F146:G146"/>
    <mergeCell ref="F135:G135"/>
    <mergeCell ref="F136:G136"/>
    <mergeCell ref="F137:G137"/>
    <mergeCell ref="F138:G138"/>
    <mergeCell ref="F139:G139"/>
    <mergeCell ref="F140:G140"/>
    <mergeCell ref="F129:G129"/>
    <mergeCell ref="F130:G130"/>
    <mergeCell ref="F131:G131"/>
    <mergeCell ref="F132:G132"/>
    <mergeCell ref="F133:G133"/>
    <mergeCell ref="F134:G134"/>
    <mergeCell ref="F123:G123"/>
    <mergeCell ref="F124:G124"/>
    <mergeCell ref="F125:G125"/>
    <mergeCell ref="F126:G126"/>
    <mergeCell ref="F127:G127"/>
    <mergeCell ref="F128:G128"/>
    <mergeCell ref="F117:G117"/>
    <mergeCell ref="F118:G118"/>
    <mergeCell ref="F119:G119"/>
    <mergeCell ref="F120:G120"/>
    <mergeCell ref="F121:G121"/>
    <mergeCell ref="F122:G122"/>
    <mergeCell ref="C111:E111"/>
    <mergeCell ref="F112:G112"/>
    <mergeCell ref="F113:G113"/>
    <mergeCell ref="F114:G114"/>
    <mergeCell ref="F115:G115"/>
    <mergeCell ref="F116:G116"/>
    <mergeCell ref="F107:G107"/>
    <mergeCell ref="F108:G108"/>
    <mergeCell ref="F109:G109"/>
    <mergeCell ref="F110:G110"/>
    <mergeCell ref="F111:G111"/>
    <mergeCell ref="C106:E106"/>
    <mergeCell ref="C107:E107"/>
    <mergeCell ref="C108:E108"/>
    <mergeCell ref="C109:E109"/>
    <mergeCell ref="C110:E110"/>
    <mergeCell ref="F92:F93"/>
    <mergeCell ref="G92:G93"/>
    <mergeCell ref="D91:E91"/>
    <mergeCell ref="F99:G99"/>
    <mergeCell ref="F100:G100"/>
    <mergeCell ref="C99:E99"/>
    <mergeCell ref="C100:E100"/>
    <mergeCell ref="D92:E92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70:G70"/>
    <mergeCell ref="C94:D94"/>
    <mergeCell ref="C95:D95"/>
    <mergeCell ref="C96:E96"/>
    <mergeCell ref="C97:E97"/>
    <mergeCell ref="C98:E98"/>
    <mergeCell ref="F97:G97"/>
    <mergeCell ref="F98:G98"/>
    <mergeCell ref="D89:E89"/>
    <mergeCell ref="D90:E90"/>
    <mergeCell ref="C60:E60"/>
    <mergeCell ref="C79:E79"/>
    <mergeCell ref="C84:E84"/>
    <mergeCell ref="F84:G84"/>
    <mergeCell ref="C83:E83"/>
    <mergeCell ref="C68:E68"/>
    <mergeCell ref="F68:G68"/>
    <mergeCell ref="C69:E69"/>
    <mergeCell ref="F69:G69"/>
    <mergeCell ref="C70:E70"/>
    <mergeCell ref="F53:G53"/>
    <mergeCell ref="C53:E53"/>
    <mergeCell ref="C54:E54"/>
    <mergeCell ref="F54:G54"/>
    <mergeCell ref="F58:G58"/>
    <mergeCell ref="C59:E59"/>
    <mergeCell ref="F59:G59"/>
    <mergeCell ref="C50:E50"/>
    <mergeCell ref="F50:G50"/>
    <mergeCell ref="C51:E51"/>
    <mergeCell ref="F51:G51"/>
    <mergeCell ref="C52:E52"/>
    <mergeCell ref="F52:G52"/>
    <mergeCell ref="F79:G79"/>
    <mergeCell ref="C80:E80"/>
    <mergeCell ref="F80:G80"/>
    <mergeCell ref="F81:G81"/>
    <mergeCell ref="C81:E81"/>
    <mergeCell ref="C82:E82"/>
    <mergeCell ref="F82:G82"/>
    <mergeCell ref="F83:G83"/>
    <mergeCell ref="C74:E74"/>
    <mergeCell ref="C75:E75"/>
    <mergeCell ref="F75:G75"/>
    <mergeCell ref="C76:E76"/>
    <mergeCell ref="F76:G76"/>
    <mergeCell ref="C77:E77"/>
    <mergeCell ref="F77:G77"/>
    <mergeCell ref="C78:E78"/>
    <mergeCell ref="F78:G78"/>
    <mergeCell ref="F67:G67"/>
    <mergeCell ref="C67:E67"/>
    <mergeCell ref="C55:E55"/>
    <mergeCell ref="F55:G55"/>
    <mergeCell ref="C56:E56"/>
    <mergeCell ref="F56:G56"/>
    <mergeCell ref="C57:E57"/>
    <mergeCell ref="F57:G57"/>
    <mergeCell ref="C58:E58"/>
    <mergeCell ref="F60:G60"/>
    <mergeCell ref="C64:E64"/>
    <mergeCell ref="F64:G64"/>
    <mergeCell ref="C65:E65"/>
    <mergeCell ref="F65:G65"/>
    <mergeCell ref="C66:E66"/>
    <mergeCell ref="F66:G66"/>
    <mergeCell ref="C61:E61"/>
    <mergeCell ref="F61:G61"/>
    <mergeCell ref="C62:E62"/>
    <mergeCell ref="F62:G62"/>
    <mergeCell ref="C63:E63"/>
    <mergeCell ref="F63:G63"/>
    <mergeCell ref="C71:E71"/>
    <mergeCell ref="F71:G71"/>
    <mergeCell ref="C72:E72"/>
    <mergeCell ref="F72:G72"/>
    <mergeCell ref="C73:E73"/>
    <mergeCell ref="F73:G73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F46:G46"/>
    <mergeCell ref="C46:E46"/>
    <mergeCell ref="C41:E41"/>
    <mergeCell ref="F41:G41"/>
    <mergeCell ref="C42:E42"/>
    <mergeCell ref="F42:G42"/>
    <mergeCell ref="C43:E43"/>
    <mergeCell ref="F43:G43"/>
    <mergeCell ref="C38:E38"/>
    <mergeCell ref="F38:G38"/>
    <mergeCell ref="F39:G39"/>
    <mergeCell ref="C39:E39"/>
    <mergeCell ref="C40:E40"/>
    <mergeCell ref="F40:G40"/>
    <mergeCell ref="C35:E35"/>
    <mergeCell ref="F35:G35"/>
    <mergeCell ref="C36:E36"/>
    <mergeCell ref="F36:G36"/>
    <mergeCell ref="C37:E37"/>
    <mergeCell ref="F37:G37"/>
    <mergeCell ref="F32:G32"/>
    <mergeCell ref="C32:E32"/>
    <mergeCell ref="C33:E33"/>
    <mergeCell ref="F33:G33"/>
    <mergeCell ref="C34:E34"/>
    <mergeCell ref="F34:G34"/>
    <mergeCell ref="C29:E29"/>
    <mergeCell ref="F29:G29"/>
    <mergeCell ref="C30:E30"/>
    <mergeCell ref="F30:G30"/>
    <mergeCell ref="C31:E31"/>
    <mergeCell ref="F31:G31"/>
    <mergeCell ref="C25:E25"/>
    <mergeCell ref="F25:G25"/>
    <mergeCell ref="C26:E26"/>
    <mergeCell ref="C27:E27"/>
    <mergeCell ref="F27:G27"/>
    <mergeCell ref="C28:E28"/>
    <mergeCell ref="F28:G28"/>
    <mergeCell ref="C22:E22"/>
    <mergeCell ref="F22:G22"/>
    <mergeCell ref="C23:E23"/>
    <mergeCell ref="F23:G23"/>
    <mergeCell ref="C24:E24"/>
    <mergeCell ref="F24:G24"/>
    <mergeCell ref="C19:E19"/>
    <mergeCell ref="F19:G19"/>
    <mergeCell ref="C20:E20"/>
    <mergeCell ref="F20:G20"/>
    <mergeCell ref="F21:G21"/>
    <mergeCell ref="C21:E21"/>
    <mergeCell ref="C16:E16"/>
    <mergeCell ref="F16:G16"/>
    <mergeCell ref="C17:E17"/>
    <mergeCell ref="F17:G17"/>
    <mergeCell ref="C18:E18"/>
    <mergeCell ref="F18:G18"/>
    <mergeCell ref="C13:E13"/>
    <mergeCell ref="F13:G13"/>
    <mergeCell ref="F14:G14"/>
    <mergeCell ref="C14:E14"/>
    <mergeCell ref="C15:E15"/>
    <mergeCell ref="F15:G15"/>
    <mergeCell ref="C10:E10"/>
    <mergeCell ref="F10:G10"/>
    <mergeCell ref="C11:E11"/>
    <mergeCell ref="F11:G11"/>
    <mergeCell ref="C12:E12"/>
    <mergeCell ref="F12:G12"/>
    <mergeCell ref="D3:E3"/>
    <mergeCell ref="C6:D6"/>
    <mergeCell ref="C7:D7"/>
    <mergeCell ref="C8:E8"/>
    <mergeCell ref="F8:G8"/>
    <mergeCell ref="C9:E9"/>
    <mergeCell ref="C105:E105"/>
    <mergeCell ref="F104:G104"/>
    <mergeCell ref="F105:G105"/>
    <mergeCell ref="F106:G106"/>
    <mergeCell ref="C1:C4"/>
    <mergeCell ref="D1:E1"/>
    <mergeCell ref="F1:G1"/>
    <mergeCell ref="D2:E2"/>
    <mergeCell ref="F2:F3"/>
    <mergeCell ref="G2:G3"/>
    <mergeCell ref="F102:G102"/>
    <mergeCell ref="F103:G103"/>
    <mergeCell ref="C101:E101"/>
    <mergeCell ref="C102:E102"/>
    <mergeCell ref="C103:E103"/>
    <mergeCell ref="C104:E104"/>
    <mergeCell ref="F244:G244"/>
    <mergeCell ref="F4:F5"/>
    <mergeCell ref="G4:G5"/>
    <mergeCell ref="I4:J4"/>
    <mergeCell ref="I5:J5"/>
    <mergeCell ref="F74:G74"/>
    <mergeCell ref="E94:G94"/>
    <mergeCell ref="E95:G95"/>
    <mergeCell ref="F96:G96"/>
    <mergeCell ref="F101:G101"/>
    <mergeCell ref="F179:G179"/>
    <mergeCell ref="F180:G180"/>
    <mergeCell ref="F181:G181"/>
    <mergeCell ref="F182:G182"/>
    <mergeCell ref="F183:G183"/>
    <mergeCell ref="F184:G184"/>
    <mergeCell ref="F173:G173"/>
    <mergeCell ref="F174:G174"/>
    <mergeCell ref="F175:G175"/>
    <mergeCell ref="F176:G176"/>
    <mergeCell ref="F177:G177"/>
    <mergeCell ref="F178:G178"/>
    <mergeCell ref="F167:G167"/>
    <mergeCell ref="F168:G168"/>
    <mergeCell ref="F169:G169"/>
    <mergeCell ref="F170:G170"/>
    <mergeCell ref="F171:G171"/>
    <mergeCell ref="F172:G172"/>
    <mergeCell ref="F288:G288"/>
    <mergeCell ref="F273:G273"/>
    <mergeCell ref="F274:G274"/>
    <mergeCell ref="F275:G275"/>
    <mergeCell ref="F276:G276"/>
    <mergeCell ref="F277:G277"/>
    <mergeCell ref="F278:G278"/>
    <mergeCell ref="F279:G279"/>
    <mergeCell ref="F272:G272"/>
    <mergeCell ref="F283:G283"/>
    <mergeCell ref="F284:G284"/>
    <mergeCell ref="F285:G285"/>
    <mergeCell ref="F286:G286"/>
    <mergeCell ref="F287:G287"/>
    <mergeCell ref="F264:G264"/>
    <mergeCell ref="F265:G265"/>
    <mergeCell ref="F266:G266"/>
    <mergeCell ref="F269:G269"/>
    <mergeCell ref="F270:G270"/>
    <mergeCell ref="F271:G271"/>
    <mergeCell ref="F255:G255"/>
    <mergeCell ref="F257:G257"/>
    <mergeCell ref="F260:G260"/>
    <mergeCell ref="F261:G261"/>
    <mergeCell ref="F262:G262"/>
    <mergeCell ref="F263:G263"/>
    <mergeCell ref="F247:G247"/>
    <mergeCell ref="F250:G250"/>
    <mergeCell ref="F251:G251"/>
    <mergeCell ref="F252:G252"/>
    <mergeCell ref="F253:G253"/>
    <mergeCell ref="F254:G254"/>
    <mergeCell ref="F230:G230"/>
    <mergeCell ref="C231:G232"/>
    <mergeCell ref="F235:G235"/>
    <mergeCell ref="F236:G236"/>
    <mergeCell ref="F245:G245"/>
    <mergeCell ref="F246:G246"/>
    <mergeCell ref="F237:G237"/>
    <mergeCell ref="F238:G238"/>
    <mergeCell ref="F239:G239"/>
    <mergeCell ref="F243:G243"/>
    <mergeCell ref="F220:G220"/>
    <mergeCell ref="F222:G222"/>
    <mergeCell ref="F226:G226"/>
    <mergeCell ref="F227:G227"/>
    <mergeCell ref="F228:G228"/>
    <mergeCell ref="F229:G229"/>
    <mergeCell ref="C236:E236"/>
    <mergeCell ref="F208:G208"/>
    <mergeCell ref="F209:G209"/>
    <mergeCell ref="F210:G210"/>
    <mergeCell ref="F214:G214"/>
    <mergeCell ref="F215:G215"/>
    <mergeCell ref="F216:G216"/>
    <mergeCell ref="F217:G217"/>
    <mergeCell ref="F218:G218"/>
    <mergeCell ref="F219:G219"/>
    <mergeCell ref="C217:E217"/>
    <mergeCell ref="C218:E218"/>
    <mergeCell ref="C228:D228"/>
    <mergeCell ref="C229:D229"/>
    <mergeCell ref="C230:D230"/>
    <mergeCell ref="C235:E235"/>
    <mergeCell ref="F206:G206"/>
    <mergeCell ref="F207:G207"/>
    <mergeCell ref="C210:E210"/>
    <mergeCell ref="C214:E214"/>
    <mergeCell ref="C215:E215"/>
    <mergeCell ref="C216:E216"/>
    <mergeCell ref="C202:E202"/>
    <mergeCell ref="C226:D226"/>
    <mergeCell ref="C227:D227"/>
    <mergeCell ref="E194:G194"/>
    <mergeCell ref="E195:G195"/>
    <mergeCell ref="F199:G199"/>
    <mergeCell ref="F200:G200"/>
    <mergeCell ref="F201:G201"/>
    <mergeCell ref="F202:G202"/>
    <mergeCell ref="F203:G203"/>
    <mergeCell ref="C194:D194"/>
    <mergeCell ref="C195:D195"/>
    <mergeCell ref="D197:E197"/>
    <mergeCell ref="C199:E199"/>
    <mergeCell ref="C200:E200"/>
    <mergeCell ref="C201:E201"/>
    <mergeCell ref="F189:G189"/>
    <mergeCell ref="F190:F191"/>
    <mergeCell ref="G190:G191"/>
    <mergeCell ref="F192:F193"/>
    <mergeCell ref="G192:G193"/>
    <mergeCell ref="D193:E193"/>
    <mergeCell ref="C182:E182"/>
    <mergeCell ref="C183:E183"/>
    <mergeCell ref="C184:E184"/>
    <mergeCell ref="C189:C192"/>
    <mergeCell ref="D189:E189"/>
    <mergeCell ref="D190:E190"/>
    <mergeCell ref="D191:E191"/>
    <mergeCell ref="D192:E192"/>
    <mergeCell ref="C185:G185"/>
    <mergeCell ref="F187:G187"/>
    <mergeCell ref="C176:E176"/>
    <mergeCell ref="C177:E177"/>
    <mergeCell ref="C178:E178"/>
    <mergeCell ref="C179:E179"/>
    <mergeCell ref="C180:E180"/>
    <mergeCell ref="C181:E181"/>
    <mergeCell ref="C170:E170"/>
    <mergeCell ref="C171:E171"/>
    <mergeCell ref="C172:E172"/>
    <mergeCell ref="C173:E173"/>
    <mergeCell ref="C174:E174"/>
    <mergeCell ref="C175:E175"/>
    <mergeCell ref="C283:E283"/>
    <mergeCell ref="C284:E284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65:E265"/>
    <mergeCell ref="C266:E266"/>
    <mergeCell ref="C269:E269"/>
    <mergeCell ref="C270:E270"/>
    <mergeCell ref="C278:E278"/>
    <mergeCell ref="C279:E279"/>
    <mergeCell ref="C277:E277"/>
    <mergeCell ref="C257:E257"/>
    <mergeCell ref="C260:E260"/>
    <mergeCell ref="C261:E261"/>
    <mergeCell ref="C262:E262"/>
    <mergeCell ref="C263:E263"/>
    <mergeCell ref="C264:E264"/>
    <mergeCell ref="C250:E250"/>
    <mergeCell ref="C251:E251"/>
    <mergeCell ref="C252:E252"/>
    <mergeCell ref="C253:E253"/>
    <mergeCell ref="C254:E254"/>
    <mergeCell ref="C255:E255"/>
    <mergeCell ref="C243:E243"/>
    <mergeCell ref="C244:E244"/>
    <mergeCell ref="C245:E245"/>
    <mergeCell ref="C246:E246"/>
    <mergeCell ref="C247:E247"/>
    <mergeCell ref="C249:D249"/>
    <mergeCell ref="C237:E237"/>
    <mergeCell ref="C238:E238"/>
    <mergeCell ref="C239:E239"/>
    <mergeCell ref="C240:E240"/>
    <mergeCell ref="C241:E241"/>
    <mergeCell ref="C242:D242"/>
    <mergeCell ref="C161:E161"/>
    <mergeCell ref="C162:E162"/>
    <mergeCell ref="C163:E163"/>
    <mergeCell ref="C164:E164"/>
    <mergeCell ref="C165:E165"/>
    <mergeCell ref="C166:E166"/>
    <mergeCell ref="C206:E206"/>
    <mergeCell ref="C207:E207"/>
    <mergeCell ref="C208:E208"/>
    <mergeCell ref="C209:E209"/>
    <mergeCell ref="C155:E155"/>
    <mergeCell ref="C156:E156"/>
    <mergeCell ref="C157:E157"/>
    <mergeCell ref="C158:E158"/>
    <mergeCell ref="C159:E159"/>
    <mergeCell ref="C160:E160"/>
    <mergeCell ref="C149:E149"/>
    <mergeCell ref="C150:E150"/>
    <mergeCell ref="C219:E219"/>
    <mergeCell ref="C220:E220"/>
    <mergeCell ref="C222:E222"/>
    <mergeCell ref="C151:E151"/>
    <mergeCell ref="C152:E152"/>
    <mergeCell ref="C153:E153"/>
    <mergeCell ref="C154:E154"/>
    <mergeCell ref="C203:E203"/>
    <mergeCell ref="C167:E167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36:E136"/>
    <mergeCell ref="C137:E137"/>
    <mergeCell ref="C138:E138"/>
    <mergeCell ref="C139:E139"/>
    <mergeCell ref="C140:E140"/>
    <mergeCell ref="C141:E141"/>
    <mergeCell ref="C130:E130"/>
    <mergeCell ref="C131:E131"/>
    <mergeCell ref="C132:E132"/>
    <mergeCell ref="C133:E133"/>
    <mergeCell ref="C134:E134"/>
    <mergeCell ref="C135:E135"/>
    <mergeCell ref="C124:E124"/>
    <mergeCell ref="C125:E125"/>
    <mergeCell ref="C126:E126"/>
    <mergeCell ref="C127:E127"/>
    <mergeCell ref="C128:E128"/>
    <mergeCell ref="C129:E129"/>
    <mergeCell ref="C118:E118"/>
    <mergeCell ref="C119:E119"/>
    <mergeCell ref="C120:E120"/>
    <mergeCell ref="C121:E121"/>
    <mergeCell ref="C122:E122"/>
    <mergeCell ref="C123:E123"/>
    <mergeCell ref="C112:E112"/>
    <mergeCell ref="C113:E113"/>
    <mergeCell ref="C114:E114"/>
    <mergeCell ref="C115:E115"/>
    <mergeCell ref="C116:E116"/>
    <mergeCell ref="C117:E117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19685039370078741" right="0" top="0" bottom="0" header="0" footer="0"/>
  <pageSetup paperSize="9" scale="50" fitToHeight="4" orientation="portrait" r:id="rId1"/>
  <rowBreaks count="2" manualBreakCount="2">
    <brk id="88" max="16383" man="1"/>
    <brk id="18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7</vt:i4>
      </vt:variant>
    </vt:vector>
  </HeadingPairs>
  <TitlesOfParts>
    <vt:vector size="8" baseType="lpstr">
      <vt:lpstr>CONTÁBIL- FINANCEIRA 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2022-02-14T13:01:20Z</dcterms:created>
  <dcterms:modified xsi:type="dcterms:W3CDTF">2022-02-14T13:01:36Z</dcterms:modified>
</cp:coreProperties>
</file>